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1\электронная почта\Бюджет 2025-2027\Проект решения с материалами на 2025-2027 в Совет\"/>
    </mc:Choice>
  </mc:AlternateContent>
  <xr:revisionPtr revIDLastSave="0" documentId="13_ncr:1_{F7564910-40D3-4AFF-B7DC-0F2104950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ноз" sheetId="8" r:id="rId1"/>
  </sheets>
  <definedNames>
    <definedName name="_xlnm.Print_Area" localSheetId="0">Прогноз!$A$1:$D$82</definedName>
  </definedNames>
  <calcPr calcId="181029"/>
</workbook>
</file>

<file path=xl/calcChain.xml><?xml version="1.0" encoding="utf-8"?>
<calcChain xmlns="http://schemas.openxmlformats.org/spreadsheetml/2006/main">
  <c r="C66" i="8" l="1"/>
  <c r="D66" i="8"/>
  <c r="B66" i="8"/>
  <c r="C35" i="8"/>
  <c r="D35" i="8"/>
  <c r="B35" i="8"/>
  <c r="C53" i="8" l="1"/>
  <c r="D53" i="8"/>
  <c r="B53" i="8"/>
  <c r="B41" i="8" l="1"/>
  <c r="C41" i="8"/>
  <c r="D41" i="8"/>
  <c r="B43" i="8"/>
  <c r="C43" i="8"/>
  <c r="D43" i="8"/>
  <c r="B49" i="8"/>
  <c r="C49" i="8"/>
  <c r="D49" i="8"/>
  <c r="B56" i="8"/>
  <c r="C56" i="8"/>
  <c r="D56" i="8"/>
  <c r="B63" i="8"/>
  <c r="C63" i="8"/>
  <c r="D63" i="8"/>
  <c r="B71" i="8"/>
  <c r="C71" i="8"/>
  <c r="D71" i="8"/>
  <c r="B75" i="8"/>
  <c r="C75" i="8"/>
  <c r="D75" i="8"/>
  <c r="B78" i="8"/>
  <c r="C78" i="8"/>
  <c r="D78" i="8"/>
  <c r="B19" i="8"/>
  <c r="B81" i="8" l="1"/>
  <c r="D81" i="8"/>
  <c r="C81" i="8"/>
  <c r="B28" i="8"/>
  <c r="B27" i="8" s="1"/>
  <c r="C28" i="8"/>
  <c r="C27" i="8" s="1"/>
  <c r="D28" i="8"/>
  <c r="D27" i="8" s="1"/>
  <c r="C19" i="8"/>
  <c r="D19" i="8"/>
  <c r="B6" i="8"/>
  <c r="C6" i="8"/>
  <c r="D6" i="8"/>
  <c r="C5" i="8" l="1"/>
  <c r="C34" i="8" s="1"/>
  <c r="D5" i="8"/>
  <c r="B5" i="8"/>
  <c r="B34" i="8" l="1"/>
  <c r="D34" i="8"/>
  <c r="D82" i="8" s="1"/>
  <c r="B82" i="8" l="1"/>
  <c r="C82" i="8" l="1"/>
</calcChain>
</file>

<file path=xl/sharedStrings.xml><?xml version="1.0" encoding="utf-8"?>
<sst xmlns="http://schemas.openxmlformats.org/spreadsheetml/2006/main" count="84" uniqueCount="84">
  <si>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</si>
  <si>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</si>
  <si>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</si>
  <si>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</si>
  <si>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</si>
  <si>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</si>
  <si>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</si>
  <si>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</si>
  <si>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</si>
  <si>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Безвозмездные поступления от других бюджетов бюджетной системы Российской Федерации, всего</t>
  </si>
  <si>
    <t>Субвенции</t>
  </si>
  <si>
    <t>Иные межбюджетные трансферты</t>
  </si>
  <si>
    <t>Безвозмездные поступления</t>
  </si>
  <si>
    <t>ВСЕГО ДОХОДОВ</t>
  </si>
  <si>
    <t xml:space="preserve">Наименование кода вида доходов 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</si>
  <si>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</si>
  <si>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</si>
  <si>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</si>
  <si>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</si>
  <si>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</si>
  <si>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</si>
  <si>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</si>
  <si>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</si>
  <si>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</si>
  <si>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Дотации</t>
  </si>
  <si>
    <t>Субсидии</t>
  </si>
  <si>
    <t>Налоговые доходы</t>
  </si>
  <si>
    <t>прочие налоговые доходы</t>
  </si>
  <si>
    <t>Неналоговые доходы</t>
  </si>
  <si>
    <t>ВСЕГО РАСХОДОВ</t>
  </si>
  <si>
    <t>Дефицит (профицит)</t>
  </si>
  <si>
    <t>Налоговые и неналоговые доходы, в том числе: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</si>
  <si>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</si>
  <si>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</si>
  <si>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</si>
  <si>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</si>
  <si>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</si>
  <si>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</si>
  <si>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</si>
  <si>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</si>
  <si>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</si>
  <si>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</si>
  <si>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</si>
  <si>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</si>
  <si>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</si>
  <si>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</si>
  <si>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</si>
  <si>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</si>
  <si>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</si>
  <si>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</si>
  <si>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</si>
  <si>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</si>
  <si>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</si>
  <si>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</si>
  <si>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</si>
  <si>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</si>
  <si>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</si>
  <si>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</si>
  <si>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</si>
  <si>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</si>
  <si>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</si>
  <si>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</si>
  <si>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</si>
  <si>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</si>
  <si>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</si>
  <si>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</si>
  <si>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</si>
  <si>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</si>
  <si>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</si>
  <si>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</si>
  <si>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</si>
  <si>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</si>
  <si>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</si>
  <si>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</si>
  <si>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</si>
  <si>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УСЛОВНО УТВЕРЖДЕННЫЕ РАСХОДЫ</t>
  </si>
  <si>
    <t>в тыс. рублей</t>
  </si>
  <si>
    <t>Проект бюджета на 2025 год</t>
  </si>
  <si>
    <t>Проект бюджета на 2026 год</t>
  </si>
  <si>
    <t>Охрана объектов растительного и животного мира и среды их обитания</t>
  </si>
  <si>
    <t>Проект бюджета на 2027 год</t>
  </si>
  <si>
    <t>Прогноз основных характеристик проекта бюджета городского округа город Октябрьский Республики Башкортостан на 2025 год и на плановый период 2026 и 2027 годов</t>
  </si>
  <si>
    <t xml:space="preserve"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 </t>
  </si>
  <si>
    <t>Другие вопросы в области социальной политики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</si>
</sst>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color rgb="FFC0000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0" fontId="1" fillId="0" borderId="0">
      <protection locked="0"/>
    </xf>
  </cellStyleXfs>
  <cellXfs count="34">
    <xf numFmtId="0" fontId="0" fillId="0" borderId="0" xfId="0"/>
    <xf numFmtId="0" fontId="5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vertical="top" wrapText="1"/>
    </xf>
    <xf numFmtId="0" fontId="5" fillId="0" borderId="1" xfId="0" applyFont="1" applyBorder="1" applyAlignment="1">
      <alignment vertical="top" wrapText="1"/>
    </xf>
    <xf numFmtId="166" fontId="5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166" fontId="5" fillId="0" borderId="3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3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vertical="top" wrapText="1"/>
    </xf>
    <xf numFmtId="166" fontId="5" fillId="2" borderId="1" xfId="0" applyNumberFormat="1" applyFont="1" applyFill="1" applyBorder="1" applyAlignment="1">
      <alignment horizontal="right" vertical="top" wrapText="1"/>
    </xf>
    <xf numFmtId="166" fontId="3" fillId="2" borderId="1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top" wrapText="1"/>
    </xf>
    <xf numFmtId="166" fontId="11" fillId="2" borderId="1" xfId="0" applyNumberFormat="1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top" wrapText="1"/>
    </xf>
    <xf numFmtId="166" fontId="4" fillId="2" borderId="3" xfId="0" applyNumberFormat="1" applyFont="1" applyFill="1" applyBorder="1" applyAlignment="1">
      <alignment horizontal="right" vertical="top" wrapText="1"/>
    </xf>
    <xf numFmtId="166" fontId="3" fillId="2" borderId="3" xfId="0" applyNumberFormat="1" applyFont="1" applyFill="1" applyBorder="1" applyAlignment="1">
      <alignment horizontal="right" vertical="top" wrapText="1"/>
    </xf>
    <xf numFmtId="166" fontId="2" fillId="2" borderId="3" xfId="0" applyNumberFormat="1" applyFont="1" applyFill="1" applyBorder="1" applyAlignment="1">
      <alignment horizontal="right" vertical="top" wrapText="1"/>
    </xf>
    <xf numFmtId="166" fontId="5" fillId="2" borderId="3" xfId="0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</cellXfs>
  <cellStyles count="4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D82"/>
  <sheetViews>
    <sheetView tabSelected="1" topLeftCell="A61" zoomScaleNormal="100" zoomScaleSheetLayoutView="100" workbookViewId="0">
      <selection activeCell="B10" sqref="B10"/>
    </sheetView>
  </sheetViews>
  <sheetFormatPr defaultColWidth="9.140625" defaultRowHeight="18.75" x14ac:dyDescent="0.25"/>
  <cols>
    <col min="1" max="1" width="79.5703125" style="2" customWidth="1"/>
    <col min="2" max="4" width="18.42578125" style="2" customWidth="1"/>
    <col min="5" max="16384" width="9.140625" style="2"/>
  </cols>
  <sheetData>
    <row r="1" spans="1:4" ht="48.75" customHeight="1" x14ac:dyDescent="0.25">
      <c r="A1" s="32" t="s">
        <v>81</v>
      </c>
      <c r="B1" s="32"/>
      <c r="C1" s="32"/>
      <c r="D1" s="32"/>
    </row>
    <row r="2" spans="1:4" x14ac:dyDescent="0.25">
      <c r="C2" s="33" t="s">
        <v>76</v>
      </c>
      <c r="D2" s="33"/>
    </row>
    <row r="3" spans="1:4" ht="56.25" x14ac:dyDescent="0.25">
      <c r="A3" s="3" t="s">
        <v>14</v>
      </c>
      <c r="B3" s="9" t="s">
        <v>77</v>
      </c>
      <c r="C3" s="9" t="s">
        <v>78</v>
      </c>
      <c r="D3" s="3" t="s">
        <v>80</v>
      </c>
    </row>
    <row r="4" spans="1:4" s="10" customFormat="1" x14ac:dyDescent="0.25">
      <c r="A4" s="3">
        <v>1</v>
      </c>
      <c r="B4" s="3">
        <v>2</v>
      </c>
      <c r="C4" s="3">
        <v>3</v>
      </c>
      <c r="D4" s="3">
        <v>4</v>
      </c>
    </row>
    <row r="5" spans="1:4" s="14" customFormat="1" x14ac:dyDescent="0.25">
      <c r="A5" s="12" t="s">
        <v>31</v>
      </c>
      <c r="B5" s="13">
        <f t="shared" ref="B5:D5" si="0">B6+B19</f>
        <v>1914080</v>
      </c>
      <c r="C5" s="13">
        <f t="shared" si="0"/>
        <v>1940928</v>
      </c>
      <c r="D5" s="13">
        <f t="shared" si="0"/>
        <v>1964151</v>
      </c>
    </row>
    <row r="6" spans="1:4" s="14" customFormat="1" x14ac:dyDescent="0.25">
      <c r="A6" s="12" t="s">
        <v>26</v>
      </c>
      <c r="B6" s="15">
        <f t="shared" ref="B6:D6" si="1">B7+B8+B9+B10+B11+B12+B13+B14+B15+B16+B17+B18</f>
        <v>1467249</v>
      </c>
      <c r="C6" s="15">
        <f t="shared" si="1"/>
        <v>1508911</v>
      </c>
      <c r="D6" s="15">
        <f t="shared" si="1"/>
        <v>1539470</v>
      </c>
    </row>
    <row r="7" spans="1:4" s="20" customFormat="1" x14ac:dyDescent="0.25">
      <c r="A7" s="16" t="s">
        <v>0</v>
      </c>
      <c r="B7" s="17">
        <v>862156</v>
      </c>
      <c r="C7" s="18">
        <v>864912</v>
      </c>
      <c r="D7" s="19">
        <v>867861</v>
      </c>
    </row>
    <row r="8" spans="1:4" s="20" customFormat="1" x14ac:dyDescent="0.25">
      <c r="A8" s="16" t="s">
        <v>1</v>
      </c>
      <c r="B8" s="17">
        <v>17204</v>
      </c>
      <c r="C8" s="18">
        <v>17632</v>
      </c>
      <c r="D8" s="19">
        <v>18079</v>
      </c>
    </row>
    <row r="9" spans="1:4" s="20" customFormat="1" x14ac:dyDescent="0.25">
      <c r="A9" s="16" t="s">
        <v>2</v>
      </c>
      <c r="B9" s="17">
        <v>338856</v>
      </c>
      <c r="C9" s="18">
        <v>372669</v>
      </c>
      <c r="D9" s="19">
        <v>396935</v>
      </c>
    </row>
    <row r="10" spans="1:4" s="20" customFormat="1" x14ac:dyDescent="0.25">
      <c r="A10" s="16" t="s">
        <v>3</v>
      </c>
      <c r="B10" s="17">
        <v>0</v>
      </c>
      <c r="C10" s="18">
        <v>0</v>
      </c>
      <c r="D10" s="19">
        <v>0</v>
      </c>
    </row>
    <row r="11" spans="1:4" s="20" customFormat="1" x14ac:dyDescent="0.25">
      <c r="A11" s="16" t="s">
        <v>4</v>
      </c>
      <c r="B11" s="17">
        <v>50</v>
      </c>
      <c r="C11" s="18">
        <v>50</v>
      </c>
      <c r="D11" s="19">
        <v>50</v>
      </c>
    </row>
    <row r="12" spans="1:4" s="20" customFormat="1" ht="37.5" x14ac:dyDescent="0.25">
      <c r="A12" s="16" t="s">
        <v>15</v>
      </c>
      <c r="B12" s="17">
        <v>41700</v>
      </c>
      <c r="C12" s="18">
        <v>42780</v>
      </c>
      <c r="D12" s="19">
        <v>43460</v>
      </c>
    </row>
    <row r="13" spans="1:4" s="20" customFormat="1" x14ac:dyDescent="0.25">
      <c r="A13" s="16" t="s">
        <v>5</v>
      </c>
      <c r="B13" s="17">
        <v>139637</v>
      </c>
      <c r="C13" s="18">
        <v>143069</v>
      </c>
      <c r="D13" s="19">
        <v>145164</v>
      </c>
    </row>
    <row r="14" spans="1:4" s="20" customFormat="1" x14ac:dyDescent="0.25">
      <c r="A14" s="16" t="s">
        <v>6</v>
      </c>
      <c r="B14" s="17">
        <v>4037</v>
      </c>
      <c r="C14" s="18">
        <v>3999</v>
      </c>
      <c r="D14" s="19">
        <v>3979</v>
      </c>
    </row>
    <row r="15" spans="1:4" s="20" customFormat="1" x14ac:dyDescent="0.25">
      <c r="A15" s="16" t="s">
        <v>7</v>
      </c>
      <c r="B15" s="17">
        <v>42120</v>
      </c>
      <c r="C15" s="18">
        <v>42120</v>
      </c>
      <c r="D15" s="19">
        <v>42120</v>
      </c>
    </row>
    <row r="16" spans="1:4" s="20" customFormat="1" x14ac:dyDescent="0.25">
      <c r="A16" s="16" t="s">
        <v>8</v>
      </c>
      <c r="B16" s="17">
        <v>2000</v>
      </c>
      <c r="C16" s="18">
        <v>2000</v>
      </c>
      <c r="D16" s="19">
        <v>2000</v>
      </c>
    </row>
    <row r="17" spans="1:4" s="20" customFormat="1" x14ac:dyDescent="0.25">
      <c r="A17" s="16" t="s">
        <v>16</v>
      </c>
      <c r="B17" s="17">
        <v>19489</v>
      </c>
      <c r="C17" s="18">
        <v>19680</v>
      </c>
      <c r="D17" s="19">
        <v>19822</v>
      </c>
    </row>
    <row r="18" spans="1:4" s="20" customFormat="1" x14ac:dyDescent="0.25">
      <c r="A18" s="16" t="s">
        <v>27</v>
      </c>
      <c r="B18" s="17">
        <v>0</v>
      </c>
      <c r="C18" s="18">
        <v>0</v>
      </c>
      <c r="D18" s="19">
        <v>0</v>
      </c>
    </row>
    <row r="19" spans="1:4" s="14" customFormat="1" x14ac:dyDescent="0.25">
      <c r="A19" s="12" t="s">
        <v>28</v>
      </c>
      <c r="B19" s="15">
        <f t="shared" ref="B19:D19" si="2">B20+B21+B22+B23+B24+B25+B26</f>
        <v>446831</v>
      </c>
      <c r="C19" s="15">
        <f t="shared" si="2"/>
        <v>432017</v>
      </c>
      <c r="D19" s="15">
        <f t="shared" si="2"/>
        <v>424681</v>
      </c>
    </row>
    <row r="20" spans="1:4" s="20" customFormat="1" ht="37.5" x14ac:dyDescent="0.25">
      <c r="A20" s="16" t="s">
        <v>17</v>
      </c>
      <c r="B20" s="17">
        <v>223021</v>
      </c>
      <c r="C20" s="18">
        <v>206907</v>
      </c>
      <c r="D20" s="19">
        <v>201881</v>
      </c>
    </row>
    <row r="21" spans="1:4" s="20" customFormat="1" x14ac:dyDescent="0.25">
      <c r="A21" s="16" t="s">
        <v>18</v>
      </c>
      <c r="B21" s="17">
        <v>752</v>
      </c>
      <c r="C21" s="18">
        <v>752</v>
      </c>
      <c r="D21" s="19">
        <v>752</v>
      </c>
    </row>
    <row r="22" spans="1:4" s="20" customFormat="1" ht="37.5" x14ac:dyDescent="0.25">
      <c r="A22" s="16" t="s">
        <v>19</v>
      </c>
      <c r="B22" s="17">
        <v>2605</v>
      </c>
      <c r="C22" s="18">
        <v>2055</v>
      </c>
      <c r="D22" s="19">
        <v>1745</v>
      </c>
    </row>
    <row r="23" spans="1:4" s="20" customFormat="1" x14ac:dyDescent="0.25">
      <c r="A23" s="16" t="s">
        <v>20</v>
      </c>
      <c r="B23" s="17">
        <v>218260</v>
      </c>
      <c r="C23" s="18">
        <v>220110</v>
      </c>
      <c r="D23" s="19">
        <v>218110</v>
      </c>
    </row>
    <row r="24" spans="1:4" s="20" customFormat="1" x14ac:dyDescent="0.25">
      <c r="A24" s="16" t="s">
        <v>21</v>
      </c>
      <c r="B24" s="17">
        <v>0</v>
      </c>
      <c r="C24" s="18">
        <v>0</v>
      </c>
      <c r="D24" s="19">
        <v>0</v>
      </c>
    </row>
    <row r="25" spans="1:4" s="20" customFormat="1" x14ac:dyDescent="0.25">
      <c r="A25" s="16" t="s">
        <v>22</v>
      </c>
      <c r="B25" s="17">
        <v>2193</v>
      </c>
      <c r="C25" s="18">
        <v>2193</v>
      </c>
      <c r="D25" s="19">
        <v>2193</v>
      </c>
    </row>
    <row r="26" spans="1:4" s="20" customFormat="1" x14ac:dyDescent="0.25">
      <c r="A26" s="16" t="s">
        <v>23</v>
      </c>
      <c r="B26" s="17">
        <v>0</v>
      </c>
      <c r="C26" s="18">
        <v>0</v>
      </c>
      <c r="D26" s="19">
        <v>0</v>
      </c>
    </row>
    <row r="27" spans="1:4" s="1" customFormat="1" x14ac:dyDescent="0.25">
      <c r="A27" s="6" t="s">
        <v>12</v>
      </c>
      <c r="B27" s="21">
        <f>B28+B33</f>
        <v>1849995.2</v>
      </c>
      <c r="C27" s="21">
        <f t="shared" ref="C27:D27" si="3">C28+C33</f>
        <v>2000803.4</v>
      </c>
      <c r="D27" s="21">
        <f t="shared" si="3"/>
        <v>2100116.4</v>
      </c>
    </row>
    <row r="28" spans="1:4" ht="37.5" x14ac:dyDescent="0.25">
      <c r="A28" s="7" t="s">
        <v>9</v>
      </c>
      <c r="B28" s="22">
        <f t="shared" ref="B28:D28" si="4">B29+B30+B31+B32</f>
        <v>1849495.2</v>
      </c>
      <c r="C28" s="22">
        <f t="shared" si="4"/>
        <v>2000303.4</v>
      </c>
      <c r="D28" s="22">
        <f t="shared" si="4"/>
        <v>2099616.4</v>
      </c>
    </row>
    <row r="29" spans="1:4" s="25" customFormat="1" x14ac:dyDescent="0.25">
      <c r="A29" s="23" t="s">
        <v>24</v>
      </c>
      <c r="B29" s="24">
        <v>35851.300000000003</v>
      </c>
      <c r="C29" s="24">
        <v>7586</v>
      </c>
      <c r="D29" s="24">
        <v>27651.1</v>
      </c>
    </row>
    <row r="30" spans="1:4" s="25" customFormat="1" x14ac:dyDescent="0.25">
      <c r="A30" s="23" t="s">
        <v>25</v>
      </c>
      <c r="B30" s="24">
        <v>251164.79999999999</v>
      </c>
      <c r="C30" s="24">
        <v>378909.2</v>
      </c>
      <c r="D30" s="24">
        <v>382957.9</v>
      </c>
    </row>
    <row r="31" spans="1:4" s="25" customFormat="1" x14ac:dyDescent="0.25">
      <c r="A31" s="23" t="s">
        <v>10</v>
      </c>
      <c r="B31" s="24">
        <v>1505054.9</v>
      </c>
      <c r="C31" s="24">
        <v>1555336.7</v>
      </c>
      <c r="D31" s="24">
        <v>1630535.9</v>
      </c>
    </row>
    <row r="32" spans="1:4" s="25" customFormat="1" x14ac:dyDescent="0.25">
      <c r="A32" s="23" t="s">
        <v>11</v>
      </c>
      <c r="B32" s="24">
        <v>57424.2</v>
      </c>
      <c r="C32" s="24">
        <v>58471.5</v>
      </c>
      <c r="D32" s="24">
        <v>58471.5</v>
      </c>
    </row>
    <row r="33" spans="1:4" ht="93.75" x14ac:dyDescent="0.25">
      <c r="A33" s="7" t="s">
        <v>82</v>
      </c>
      <c r="B33" s="22">
        <v>500</v>
      </c>
      <c r="C33" s="22">
        <v>500</v>
      </c>
      <c r="D33" s="22">
        <v>500</v>
      </c>
    </row>
    <row r="34" spans="1:4" s="1" customFormat="1" x14ac:dyDescent="0.25">
      <c r="A34" s="4" t="s">
        <v>13</v>
      </c>
      <c r="B34" s="21">
        <f>B5+B27</f>
        <v>3764075.2</v>
      </c>
      <c r="C34" s="21">
        <f>C5+C27</f>
        <v>3941731.4</v>
      </c>
      <c r="D34" s="21">
        <f>D5+D27</f>
        <v>4064267.4</v>
      </c>
    </row>
    <row r="35" spans="1:4" s="1" customFormat="1" x14ac:dyDescent="0.25">
      <c r="A35" s="8" t="s">
        <v>32</v>
      </c>
      <c r="B35" s="21">
        <f>SUM(B36:B40)</f>
        <v>438655.80000000005</v>
      </c>
      <c r="C35" s="21">
        <f t="shared" ref="C35:D35" si="5">SUM(C36:C40)</f>
        <v>381773.3</v>
      </c>
      <c r="D35" s="21">
        <f t="shared" si="5"/>
        <v>366964.3</v>
      </c>
    </row>
    <row r="36" spans="1:4" ht="56.25" x14ac:dyDescent="0.25">
      <c r="A36" s="5" t="s">
        <v>33</v>
      </c>
      <c r="B36" s="22">
        <v>9546.1</v>
      </c>
      <c r="C36" s="26">
        <v>9546.4</v>
      </c>
      <c r="D36" s="27">
        <v>9546.7000000000007</v>
      </c>
    </row>
    <row r="37" spans="1:4" ht="56.25" x14ac:dyDescent="0.25">
      <c r="A37" s="5" t="s">
        <v>34</v>
      </c>
      <c r="B37" s="22">
        <v>117437.3</v>
      </c>
      <c r="C37" s="26">
        <v>117017.2</v>
      </c>
      <c r="D37" s="27">
        <v>117152.5</v>
      </c>
    </row>
    <row r="38" spans="1:4" x14ac:dyDescent="0.25">
      <c r="A38" s="5" t="s">
        <v>35</v>
      </c>
      <c r="B38" s="22">
        <v>28</v>
      </c>
      <c r="C38" s="26">
        <v>519.70000000000005</v>
      </c>
      <c r="D38" s="27">
        <v>519.70000000000005</v>
      </c>
    </row>
    <row r="39" spans="1:4" x14ac:dyDescent="0.25">
      <c r="A39" s="5" t="s">
        <v>36</v>
      </c>
      <c r="B39" s="22">
        <v>5500</v>
      </c>
      <c r="C39" s="26"/>
      <c r="D39" s="27"/>
    </row>
    <row r="40" spans="1:4" x14ac:dyDescent="0.25">
      <c r="A40" s="5" t="s">
        <v>37</v>
      </c>
      <c r="B40" s="22">
        <v>306144.40000000002</v>
      </c>
      <c r="C40" s="26">
        <v>254690</v>
      </c>
      <c r="D40" s="27">
        <v>239745.4</v>
      </c>
    </row>
    <row r="41" spans="1:4" s="1" customFormat="1" ht="37.5" x14ac:dyDescent="0.25">
      <c r="A41" s="8" t="s">
        <v>38</v>
      </c>
      <c r="B41" s="21">
        <f>SUM(B42)</f>
        <v>36366</v>
      </c>
      <c r="C41" s="21">
        <f t="shared" ref="C41:D41" si="6">SUM(C42)</f>
        <v>34583.699999999997</v>
      </c>
      <c r="D41" s="21">
        <f t="shared" si="6"/>
        <v>34652.6</v>
      </c>
    </row>
    <row r="42" spans="1:4" ht="37.5" x14ac:dyDescent="0.25">
      <c r="A42" s="5" t="s">
        <v>39</v>
      </c>
      <c r="B42" s="22">
        <v>36366</v>
      </c>
      <c r="C42" s="26">
        <v>34583.699999999997</v>
      </c>
      <c r="D42" s="27">
        <v>34652.6</v>
      </c>
    </row>
    <row r="43" spans="1:4" s="1" customFormat="1" x14ac:dyDescent="0.25">
      <c r="A43" s="8" t="s">
        <v>40</v>
      </c>
      <c r="B43" s="21">
        <f>B44+B45+B46+B47+B48</f>
        <v>311479.39999999997</v>
      </c>
      <c r="C43" s="21">
        <f t="shared" ref="C43:D43" si="7">C44+C45+C46+C47+C48</f>
        <v>284881.8</v>
      </c>
      <c r="D43" s="21">
        <f t="shared" si="7"/>
        <v>274887.8</v>
      </c>
    </row>
    <row r="44" spans="1:4" x14ac:dyDescent="0.25">
      <c r="A44" s="5" t="s">
        <v>41</v>
      </c>
      <c r="B44" s="22">
        <v>8327.9</v>
      </c>
      <c r="C44" s="26">
        <v>8364.1</v>
      </c>
      <c r="D44" s="27">
        <v>8401.1</v>
      </c>
    </row>
    <row r="45" spans="1:4" x14ac:dyDescent="0.25">
      <c r="A45" s="5" t="s">
        <v>42</v>
      </c>
      <c r="B45" s="22">
        <v>50083</v>
      </c>
      <c r="C45" s="26">
        <v>50121.1</v>
      </c>
      <c r="D45" s="27">
        <v>50160.1</v>
      </c>
    </row>
    <row r="46" spans="1:4" x14ac:dyDescent="0.25">
      <c r="A46" s="5" t="s">
        <v>43</v>
      </c>
      <c r="B46" s="22">
        <v>198907.7</v>
      </c>
      <c r="C46" s="26">
        <v>176513.3</v>
      </c>
      <c r="D46" s="27">
        <v>176415.3</v>
      </c>
    </row>
    <row r="47" spans="1:4" x14ac:dyDescent="0.25">
      <c r="A47" s="5" t="s">
        <v>44</v>
      </c>
      <c r="B47" s="22">
        <v>9752</v>
      </c>
      <c r="C47" s="26">
        <v>9757.2000000000007</v>
      </c>
      <c r="D47" s="27">
        <v>9762.6</v>
      </c>
    </row>
    <row r="48" spans="1:4" x14ac:dyDescent="0.25">
      <c r="A48" s="5" t="s">
        <v>45</v>
      </c>
      <c r="B48" s="22">
        <v>44408.800000000003</v>
      </c>
      <c r="C48" s="26">
        <v>40126.1</v>
      </c>
      <c r="D48" s="27">
        <v>30148.7</v>
      </c>
    </row>
    <row r="49" spans="1:4" s="1" customFormat="1" x14ac:dyDescent="0.25">
      <c r="A49" s="8" t="s">
        <v>46</v>
      </c>
      <c r="B49" s="21">
        <f>B50+B51+B52</f>
        <v>137414.6</v>
      </c>
      <c r="C49" s="21">
        <f t="shared" ref="C49:D49" si="8">C50+C51+C52</f>
        <v>143426.19999999998</v>
      </c>
      <c r="D49" s="21">
        <f t="shared" si="8"/>
        <v>135486</v>
      </c>
    </row>
    <row r="50" spans="1:4" x14ac:dyDescent="0.25">
      <c r="A50" s="5" t="s">
        <v>47</v>
      </c>
      <c r="B50" s="22">
        <v>10620.3</v>
      </c>
      <c r="C50" s="26">
        <v>10715.1</v>
      </c>
      <c r="D50" s="27">
        <v>10814.8</v>
      </c>
    </row>
    <row r="51" spans="1:4" x14ac:dyDescent="0.25">
      <c r="A51" s="5" t="s">
        <v>48</v>
      </c>
      <c r="B51" s="22">
        <v>118262.39999999999</v>
      </c>
      <c r="C51" s="26">
        <v>124179.2</v>
      </c>
      <c r="D51" s="27">
        <v>116139.3</v>
      </c>
    </row>
    <row r="52" spans="1:4" x14ac:dyDescent="0.25">
      <c r="A52" s="5" t="s">
        <v>49</v>
      </c>
      <c r="B52" s="22">
        <v>8531.9</v>
      </c>
      <c r="C52" s="26">
        <v>8531.9</v>
      </c>
      <c r="D52" s="27">
        <v>8531.9</v>
      </c>
    </row>
    <row r="53" spans="1:4" s="1" customFormat="1" x14ac:dyDescent="0.25">
      <c r="A53" s="8" t="s">
        <v>50</v>
      </c>
      <c r="B53" s="21">
        <f>SUM(B54+B55)</f>
        <v>5752</v>
      </c>
      <c r="C53" s="21">
        <f t="shared" ref="C53:D53" si="9">SUM(C54+C55)</f>
        <v>2752</v>
      </c>
      <c r="D53" s="21">
        <f t="shared" si="9"/>
        <v>2752</v>
      </c>
    </row>
    <row r="54" spans="1:4" s="1" customFormat="1" ht="37.5" x14ac:dyDescent="0.25">
      <c r="A54" s="5" t="s">
        <v>79</v>
      </c>
      <c r="B54" s="22">
        <v>2252</v>
      </c>
      <c r="C54" s="26">
        <v>2252</v>
      </c>
      <c r="D54" s="27">
        <v>2252</v>
      </c>
    </row>
    <row r="55" spans="1:4" x14ac:dyDescent="0.25">
      <c r="A55" s="5" t="s">
        <v>51</v>
      </c>
      <c r="B55" s="22">
        <v>3500</v>
      </c>
      <c r="C55" s="26">
        <v>500</v>
      </c>
      <c r="D55" s="27">
        <v>500</v>
      </c>
    </row>
    <row r="56" spans="1:4" s="1" customFormat="1" x14ac:dyDescent="0.25">
      <c r="A56" s="8" t="s">
        <v>52</v>
      </c>
      <c r="B56" s="21">
        <f>B57+B58+B59+B60+B61+B62</f>
        <v>2307388.3000000003</v>
      </c>
      <c r="C56" s="21">
        <f t="shared" ref="C56:D56" si="10">C57+C58+C59+C60+C61+C62</f>
        <v>2492188.6</v>
      </c>
      <c r="D56" s="21">
        <f t="shared" si="10"/>
        <v>2581217.3000000003</v>
      </c>
    </row>
    <row r="57" spans="1:4" x14ac:dyDescent="0.25">
      <c r="A57" s="5" t="s">
        <v>53</v>
      </c>
      <c r="B57" s="22">
        <v>914055.7</v>
      </c>
      <c r="C57" s="26">
        <v>941335.8</v>
      </c>
      <c r="D57" s="27">
        <v>975549.3</v>
      </c>
    </row>
    <row r="58" spans="1:4" x14ac:dyDescent="0.25">
      <c r="A58" s="5" t="s">
        <v>54</v>
      </c>
      <c r="B58" s="22">
        <v>1051239.6000000001</v>
      </c>
      <c r="C58" s="26">
        <v>1215394.5</v>
      </c>
      <c r="D58" s="27">
        <v>1261335.3</v>
      </c>
    </row>
    <row r="59" spans="1:4" x14ac:dyDescent="0.25">
      <c r="A59" s="5" t="s">
        <v>55</v>
      </c>
      <c r="B59" s="22">
        <v>236828.4</v>
      </c>
      <c r="C59" s="26">
        <v>241100.2</v>
      </c>
      <c r="D59" s="27">
        <v>253388.2</v>
      </c>
    </row>
    <row r="60" spans="1:4" ht="37.5" x14ac:dyDescent="0.25">
      <c r="A60" s="5" t="s">
        <v>56</v>
      </c>
      <c r="B60" s="22">
        <v>295</v>
      </c>
      <c r="C60" s="26">
        <v>295</v>
      </c>
      <c r="D60" s="27">
        <v>295</v>
      </c>
    </row>
    <row r="61" spans="1:4" x14ac:dyDescent="0.25">
      <c r="A61" s="5" t="s">
        <v>57</v>
      </c>
      <c r="B61" s="22">
        <v>25983.9</v>
      </c>
      <c r="C61" s="26">
        <v>19932.400000000001</v>
      </c>
      <c r="D61" s="27">
        <v>19981.900000000001</v>
      </c>
    </row>
    <row r="62" spans="1:4" x14ac:dyDescent="0.25">
      <c r="A62" s="5" t="s">
        <v>58</v>
      </c>
      <c r="B62" s="22">
        <v>78985.7</v>
      </c>
      <c r="C62" s="26">
        <v>74130.7</v>
      </c>
      <c r="D62" s="27">
        <v>70667.600000000006</v>
      </c>
    </row>
    <row r="63" spans="1:4" s="1" customFormat="1" x14ac:dyDescent="0.25">
      <c r="A63" s="8" t="s">
        <v>59</v>
      </c>
      <c r="B63" s="28">
        <f>B64+B65</f>
        <v>123728.7</v>
      </c>
      <c r="C63" s="28">
        <f t="shared" ref="C63:D63" si="11">C64+C65</f>
        <v>128158.6</v>
      </c>
      <c r="D63" s="28">
        <f t="shared" si="11"/>
        <v>134384.5</v>
      </c>
    </row>
    <row r="64" spans="1:4" x14ac:dyDescent="0.25">
      <c r="A64" s="5" t="s">
        <v>60</v>
      </c>
      <c r="B64" s="22">
        <v>117857.4</v>
      </c>
      <c r="C64" s="26">
        <v>123266.1</v>
      </c>
      <c r="D64" s="27">
        <v>129488.2</v>
      </c>
    </row>
    <row r="65" spans="1:4" x14ac:dyDescent="0.25">
      <c r="A65" s="5" t="s">
        <v>61</v>
      </c>
      <c r="B65" s="22">
        <v>5871.3</v>
      </c>
      <c r="C65" s="26">
        <v>4892.5</v>
      </c>
      <c r="D65" s="27">
        <v>4896.3</v>
      </c>
    </row>
    <row r="66" spans="1:4" s="1" customFormat="1" x14ac:dyDescent="0.25">
      <c r="A66" s="8" t="s">
        <v>62</v>
      </c>
      <c r="B66" s="28">
        <f>SUM(B67:B70)</f>
        <v>191993.7</v>
      </c>
      <c r="C66" s="28">
        <f t="shared" ref="C66:D66" si="12">SUM(C67:C70)</f>
        <v>172737.4</v>
      </c>
      <c r="D66" s="28">
        <f t="shared" si="12"/>
        <v>174092.7</v>
      </c>
    </row>
    <row r="67" spans="1:4" x14ac:dyDescent="0.25">
      <c r="A67" s="5" t="s">
        <v>63</v>
      </c>
      <c r="B67" s="22">
        <v>6000</v>
      </c>
      <c r="C67" s="26">
        <v>6000</v>
      </c>
      <c r="D67" s="27">
        <v>6000</v>
      </c>
    </row>
    <row r="68" spans="1:4" x14ac:dyDescent="0.25">
      <c r="A68" s="5" t="s">
        <v>64</v>
      </c>
      <c r="B68" s="22">
        <v>6926.5</v>
      </c>
      <c r="C68" s="22">
        <v>6926.5</v>
      </c>
      <c r="D68" s="22">
        <v>6926.5</v>
      </c>
    </row>
    <row r="69" spans="1:4" x14ac:dyDescent="0.25">
      <c r="A69" s="5" t="s">
        <v>65</v>
      </c>
      <c r="B69" s="22">
        <v>175567.2</v>
      </c>
      <c r="C69" s="26">
        <v>156310.9</v>
      </c>
      <c r="D69" s="27">
        <v>157666.20000000001</v>
      </c>
    </row>
    <row r="70" spans="1:4" x14ac:dyDescent="0.25">
      <c r="A70" s="5" t="s">
        <v>83</v>
      </c>
      <c r="B70" s="22">
        <v>3500</v>
      </c>
      <c r="C70" s="26">
        <v>3500</v>
      </c>
      <c r="D70" s="27">
        <v>3500</v>
      </c>
    </row>
    <row r="71" spans="1:4" s="1" customFormat="1" x14ac:dyDescent="0.25">
      <c r="A71" s="8" t="s">
        <v>66</v>
      </c>
      <c r="B71" s="28">
        <f>B72+B73+B74</f>
        <v>248235.8</v>
      </c>
      <c r="C71" s="28">
        <f t="shared" ref="C71:D71" si="13">C72+C73+C74</f>
        <v>247599.80000000002</v>
      </c>
      <c r="D71" s="28">
        <f t="shared" si="13"/>
        <v>255314.2</v>
      </c>
    </row>
    <row r="72" spans="1:4" x14ac:dyDescent="0.25">
      <c r="A72" s="5" t="s">
        <v>67</v>
      </c>
      <c r="B72" s="22">
        <v>25635.4</v>
      </c>
      <c r="C72" s="26">
        <v>25698.5</v>
      </c>
      <c r="D72" s="27">
        <v>25900.5</v>
      </c>
    </row>
    <row r="73" spans="1:4" x14ac:dyDescent="0.25">
      <c r="A73" s="5" t="s">
        <v>68</v>
      </c>
      <c r="B73" s="22">
        <v>22317.599999999999</v>
      </c>
      <c r="C73" s="26">
        <v>27319.1</v>
      </c>
      <c r="D73" s="27">
        <v>27319.1</v>
      </c>
    </row>
    <row r="74" spans="1:4" x14ac:dyDescent="0.25">
      <c r="A74" s="5" t="s">
        <v>69</v>
      </c>
      <c r="B74" s="22">
        <v>200282.8</v>
      </c>
      <c r="C74" s="26">
        <v>194582.2</v>
      </c>
      <c r="D74" s="27">
        <v>202094.6</v>
      </c>
    </row>
    <row r="75" spans="1:4" s="1" customFormat="1" x14ac:dyDescent="0.25">
      <c r="A75" s="8" t="s">
        <v>70</v>
      </c>
      <c r="B75" s="28">
        <f>B76+B77</f>
        <v>4900</v>
      </c>
      <c r="C75" s="28">
        <f t="shared" ref="C75:D75" si="14">C76+C77</f>
        <v>4900</v>
      </c>
      <c r="D75" s="28">
        <f t="shared" si="14"/>
        <v>4900</v>
      </c>
    </row>
    <row r="76" spans="1:4" x14ac:dyDescent="0.25">
      <c r="A76" s="5" t="s">
        <v>71</v>
      </c>
      <c r="B76" s="22">
        <v>4250</v>
      </c>
      <c r="C76" s="26">
        <v>4250</v>
      </c>
      <c r="D76" s="26">
        <v>4250</v>
      </c>
    </row>
    <row r="77" spans="1:4" x14ac:dyDescent="0.25">
      <c r="A77" s="5" t="s">
        <v>72</v>
      </c>
      <c r="B77" s="22">
        <v>650</v>
      </c>
      <c r="C77" s="26">
        <v>650</v>
      </c>
      <c r="D77" s="26">
        <v>650</v>
      </c>
    </row>
    <row r="78" spans="1:4" s="1" customFormat="1" ht="37.5" x14ac:dyDescent="0.25">
      <c r="A78" s="8" t="s">
        <v>73</v>
      </c>
      <c r="B78" s="28">
        <f>B79</f>
        <v>0</v>
      </c>
      <c r="C78" s="28">
        <f t="shared" ref="C78:D78" si="15">C79</f>
        <v>0</v>
      </c>
      <c r="D78" s="28">
        <f t="shared" si="15"/>
        <v>0</v>
      </c>
    </row>
    <row r="79" spans="1:4" ht="37.5" x14ac:dyDescent="0.25">
      <c r="A79" s="5" t="s">
        <v>74</v>
      </c>
      <c r="B79" s="22">
        <v>0</v>
      </c>
      <c r="C79" s="26">
        <v>0</v>
      </c>
      <c r="D79" s="27">
        <v>0</v>
      </c>
    </row>
    <row r="80" spans="1:4" s="1" customFormat="1" x14ac:dyDescent="0.25">
      <c r="A80" s="8" t="s">
        <v>75</v>
      </c>
      <c r="B80" s="21"/>
      <c r="C80" s="28">
        <v>48730</v>
      </c>
      <c r="D80" s="29">
        <v>99616</v>
      </c>
    </row>
    <row r="81" spans="1:4" s="1" customFormat="1" x14ac:dyDescent="0.25">
      <c r="A81" s="4" t="s">
        <v>29</v>
      </c>
      <c r="B81" s="21">
        <f>B35+B41+B43+B49+B53+B56+B63+B66+B71+B75+B78+B80</f>
        <v>3805914.3000000003</v>
      </c>
      <c r="C81" s="21">
        <f>C35+C41+C43+C49+C53+C56+C63+C66+C71+C75+C78+C80</f>
        <v>3941731.4</v>
      </c>
      <c r="D81" s="21">
        <f>D35+D41+D43+D49+D53+D56+D63+D66+D71+D75+D78+D80</f>
        <v>4064267.4000000004</v>
      </c>
    </row>
    <row r="82" spans="1:4" s="11" customFormat="1" x14ac:dyDescent="0.25">
      <c r="A82" s="30" t="s">
        <v>30</v>
      </c>
      <c r="B82" s="31">
        <f>B34-B81</f>
        <v>-41839.100000000093</v>
      </c>
      <c r="C82" s="31">
        <f>C34-C81</f>
        <v>0</v>
      </c>
      <c r="D82" s="31">
        <f>D34-D81</f>
        <v>0</v>
      </c>
    </row>
  </sheetData>
  <mergeCells count="2">
    <mergeCell ref="A1:D1"/>
    <mergeCell ref="C2:D2"/>
  </mergeCells>
  <pageMargins left="0.59055118110236227" right="0.19685039370078741" top="0.39370078740157483" bottom="0.3937007874015748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</vt:lpstr>
      <vt:lpstr>Прогноз!Область_печати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Утяева Алиса Анисовна</dc:creator>
  <cp:lastModifiedBy>Гульнара Багаманова</cp:lastModifiedBy>
  <cp:lastPrinted>2024-11-02T11:04:31Z</cp:lastPrinted>
  <dcterms:created xsi:type="dcterms:W3CDTF">2018-09-19T09:35:03Z</dcterms:created>
  <dcterms:modified xsi:type="dcterms:W3CDTF">2024-11-05T09:30:15Z</dcterms:modified>
</cp:coreProperties>
</file>